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355"/>
  </bookViews>
  <sheets>
    <sheet name="2017" sheetId="1" r:id="rId1"/>
  </sheets>
  <definedNames>
    <definedName name="_xlnm.Print_Area" localSheetId="0">'2017'!$A$1:$K$35</definedName>
  </definedNames>
  <calcPr calcId="144525"/>
</workbook>
</file>

<file path=xl/sharedStrings.xml><?xml version="1.0" encoding="utf-8"?>
<sst xmlns="http://schemas.openxmlformats.org/spreadsheetml/2006/main" count="55">
  <si>
    <t>返品債権特別勘定の計算書に関する明細書</t>
  </si>
  <si>
    <t>事業年度又は</t>
  </si>
  <si>
    <t>法人名</t>
  </si>
  <si>
    <t>連結事業年度</t>
  </si>
  <si>
    <t>●返品率の計算・・・返品率＝（当期返品高＋前期返品高）÷（当期総売上高＋前期総売上高）</t>
  </si>
  <si>
    <t>当 期 繰 入 額</t>
  </si>
  <si>
    <t>摘 要</t>
  </si>
  <si>
    <t xml:space="preserve">    送            本</t>
  </si>
  <si>
    <t xml:space="preserve">    返           品</t>
  </si>
  <si>
    <t>売掛金基準による場合</t>
  </si>
  <si>
    <t>当期末における売掛金の額</t>
  </si>
  <si>
    <t>貸借対照表の
売掛金</t>
  </si>
  <si>
    <t>（売掛金）</t>
  </si>
  <si>
    <t>（受取手形）</t>
  </si>
  <si>
    <t>（合計）</t>
  </si>
  <si>
    <t>計</t>
  </si>
  <si>
    <t>同上のうち当期
末直前発行日分</t>
  </si>
  <si>
    <t>税務
加減算</t>
  </si>
  <si>
    <t>合計</t>
  </si>
  <si>
    <t>2-3±4</t>
  </si>
  <si>
    <t>販売高基準による場合　又は返品
調整引当金を設定していない場合</t>
  </si>
  <si>
    <t>当期末以前二ヶ月間の売上高</t>
  </si>
  <si>
    <t>損益計算書の売上高（値引後）</t>
  </si>
  <si>
    <t>（　月）</t>
  </si>
  <si>
    <t>小  計</t>
  </si>
  <si>
    <t>7-8±9</t>
  </si>
  <si>
    <t>割戻し相当額</t>
  </si>
  <si>
    <t>差引合計</t>
  </si>
  <si>
    <t>11-12</t>
  </si>
  <si>
    <t>返品率</t>
  </si>
  <si>
    <t>返品予想額</t>
  </si>
  <si>
    <t>6又は
13×14</t>
  </si>
  <si>
    <t>スクラップ率</t>
  </si>
  <si>
    <t>下表20
移記</t>
  </si>
  <si>
    <t>返品予想額に対する
スクラップ価額</t>
  </si>
  <si>
    <t>15×16</t>
  </si>
  <si>
    <t>繰入限度額</t>
  </si>
  <si>
    <t>15-17</t>
  </si>
  <si>
    <t>繰入限度超過額</t>
  </si>
  <si>
    <t>1-18</t>
  </si>
  <si>
    <t>(返品予想額に対応するスクラップ率）</t>
  </si>
  <si>
    <t>期末に最も近い時期に廃棄売却した雑誌</t>
  </si>
  <si>
    <t>1冊基本重量</t>
  </si>
  <si>
    <t>廃棄換算率</t>
  </si>
  <si>
    <t>換算重量</t>
  </si>
  <si>
    <t>処分単価</t>
  </si>
  <si>
    <t>処分価額</t>
  </si>
  <si>
    <t>基本定価</t>
  </si>
  <si>
    <t>基本正味</t>
  </si>
  <si>
    <t>ｽｸﾗｯﾌﾟ率</t>
  </si>
  <si>
    <t>ｇ</t>
  </si>
  <si>
    <t>ｇあたり円</t>
  </si>
  <si>
    <t>1冊あたり円</t>
  </si>
  <si>
    <t>ｲ/ｱ（3位未満切捨）　　　％</t>
  </si>
  <si>
    <t>16欄へ移記</t>
  </si>
</sst>
</file>

<file path=xl/styles.xml><?xml version="1.0" encoding="utf-8"?>
<styleSheet xmlns="http://schemas.openxmlformats.org/spreadsheetml/2006/main">
  <numFmts count="10">
    <numFmt numFmtId="176" formatCode="_-&quot;\&quot;* #,##0.00_-\ ;\-&quot;\&quot;* #,##0.00_-\ ;_-&quot;\&quot;* &quot;-&quot;??_-\ ;_-@_-"/>
    <numFmt numFmtId="177" formatCode="_-&quot;\&quot;* #,##0_-\ ;\-&quot;\&quot;* #,##0_-\ ;_-&quot;\&quot;* &quot;-&quot;??_-\ ;_-@_-"/>
    <numFmt numFmtId="178" formatCode="_ * #,##0_ ;_ * \-#,##0_ ;_ * &quot;-&quot;??_ ;_ @_ "/>
    <numFmt numFmtId="179" formatCode="0.000"/>
    <numFmt numFmtId="180" formatCode="#,##0.000"/>
    <numFmt numFmtId="181" formatCode="#,##0.0000;[Red]\-#,##0.0000"/>
    <numFmt numFmtId="182" formatCode="##&quot;年&quot;"/>
    <numFmt numFmtId="183" formatCode="#,##0.000000000;[Red]\-#,##0.000000000"/>
    <numFmt numFmtId="184" formatCode="\(0.0000\)"/>
    <numFmt numFmtId="185" formatCode="0.000000"/>
  </numFmts>
  <fonts count="33">
    <font>
      <sz val="11"/>
      <color theme="1"/>
      <name val="ＭＳ Ｐゴシック"/>
      <charset val="128"/>
      <scheme val="minor"/>
    </font>
    <font>
      <b/>
      <sz val="16"/>
      <color theme="1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u/>
      <sz val="11"/>
      <color theme="1"/>
      <name val="ＭＳ Ｐゴシック"/>
      <charset val="128"/>
      <scheme val="minor"/>
    </font>
    <font>
      <b/>
      <sz val="11"/>
      <color theme="1"/>
      <name val="ＭＳ Ｐゴシック"/>
      <charset val="128"/>
      <scheme val="minor"/>
    </font>
    <font>
      <sz val="11"/>
      <color rgb="FF0070C0"/>
      <name val="ＭＳ Ｐゴシック"/>
      <charset val="128"/>
      <scheme val="minor"/>
    </font>
    <font>
      <sz val="11"/>
      <color rgb="FF2E03BD"/>
      <name val="ＭＳ Ｐゴシック"/>
      <charset val="128"/>
      <scheme val="minor"/>
    </font>
    <font>
      <sz val="12"/>
      <color theme="8" tint="-0.249977111117893"/>
      <name val="ＭＳ Ｐゴシック"/>
      <charset val="128"/>
    </font>
    <font>
      <sz val="12"/>
      <name val="ＭＳ Ｐゴシック"/>
      <charset val="128"/>
    </font>
    <font>
      <b/>
      <sz val="11"/>
      <color rgb="FF0070C0"/>
      <name val="ＭＳ Ｐゴシック"/>
      <charset val="128"/>
      <scheme val="minor"/>
    </font>
    <font>
      <sz val="11"/>
      <color theme="8"/>
      <name val="ＭＳ Ｐゴシック"/>
      <charset val="128"/>
      <scheme val="minor"/>
    </font>
    <font>
      <sz val="12"/>
      <color rgb="FF2E03BD"/>
      <name val="ＭＳ Ｐゴシック"/>
      <charset val="128"/>
    </font>
    <font>
      <b/>
      <sz val="12"/>
      <color rgb="FF0070C0"/>
      <name val="ＭＳ Ｐゴシック"/>
      <charset val="128"/>
    </font>
    <font>
      <sz val="11"/>
      <color theme="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2"/>
      <color theme="1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/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 diagonalDown="1">
      <left style="medium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16" fillId="8" borderId="51" applyNumberFormat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9" borderId="52" applyNumberFormat="0" applyFont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5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7" fillId="24" borderId="55" applyNumberFormat="0" applyAlignment="0" applyProtection="0">
      <alignment vertical="center"/>
    </xf>
    <xf numFmtId="0" fontId="31" fillId="0" borderId="57" applyNumberFormat="0" applyFill="0" applyAlignment="0" applyProtection="0">
      <alignment vertical="center"/>
    </xf>
    <xf numFmtId="0" fontId="30" fillId="0" borderId="57" applyNumberFormat="0" applyFill="0" applyAlignment="0" applyProtection="0">
      <alignment vertical="center"/>
    </xf>
    <xf numFmtId="0" fontId="25" fillId="24" borderId="51" applyNumberFormat="0" applyAlignment="0" applyProtection="0">
      <alignment vertical="center"/>
    </xf>
    <xf numFmtId="0" fontId="18" fillId="0" borderId="5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3" fillId="19" borderId="54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9" fillId="0" borderId="56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vertical="center"/>
    </xf>
    <xf numFmtId="0" fontId="0" fillId="0" borderId="3" xfId="0" applyBorder="1">
      <alignment vertical="center"/>
    </xf>
    <xf numFmtId="0" fontId="2" fillId="2" borderId="4" xfId="0" applyFont="1" applyFill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8" xfId="0" applyFont="1" applyBorder="1" applyAlignment="1">
      <alignment vertical="center"/>
    </xf>
    <xf numFmtId="0" fontId="0" fillId="0" borderId="9" xfId="0" applyBorder="1">
      <alignment vertical="center"/>
    </xf>
    <xf numFmtId="0" fontId="2" fillId="2" borderId="10" xfId="0" applyFont="1" applyFill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ont="1" applyBorder="1" applyAlignment="1">
      <alignment vertical="center" textRotation="255" wrapText="1"/>
    </xf>
    <xf numFmtId="0" fontId="0" fillId="0" borderId="17" xfId="0" applyFont="1" applyBorder="1" applyAlignment="1">
      <alignment vertical="center" textRotation="255" wrapText="1"/>
    </xf>
    <xf numFmtId="0" fontId="0" fillId="0" borderId="17" xfId="0" applyBorder="1" applyAlignment="1">
      <alignment horizontal="distributed" vertical="center" wrapText="1" indent="1"/>
    </xf>
    <xf numFmtId="0" fontId="0" fillId="0" borderId="17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7" xfId="0" applyBorder="1">
      <alignment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4" fillId="2" borderId="17" xfId="1" applyFont="1" applyFill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6" xfId="0" applyBorder="1" applyAlignment="1">
      <alignment horizontal="distributed" vertical="center" indent="2"/>
    </xf>
    <xf numFmtId="0" fontId="0" fillId="0" borderId="17" xfId="0" applyBorder="1" applyAlignment="1">
      <alignment horizontal="distributed" vertical="center" indent="2"/>
    </xf>
    <xf numFmtId="0" fontId="0" fillId="0" borderId="20" xfId="0" applyBorder="1" applyAlignment="1">
      <alignment horizontal="distributed" vertical="center" indent="2"/>
    </xf>
    <xf numFmtId="0" fontId="0" fillId="0" borderId="21" xfId="0" applyBorder="1" applyAlignment="1">
      <alignment horizontal="distributed" vertical="center" indent="2"/>
    </xf>
    <xf numFmtId="56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3" borderId="17" xfId="0" applyFill="1" applyBorder="1" applyAlignment="1">
      <alignment horizontal="right" shrinkToFi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" borderId="17" xfId="0" applyFill="1" applyBorder="1" applyAlignment="1">
      <alignment horizontal="right"/>
    </xf>
    <xf numFmtId="0" fontId="0" fillId="2" borderId="29" xfId="0" applyFill="1" applyBorder="1" applyAlignment="1"/>
    <xf numFmtId="0" fontId="0" fillId="2" borderId="30" xfId="0" applyFill="1" applyBorder="1" applyAlignment="1"/>
    <xf numFmtId="0" fontId="0" fillId="2" borderId="17" xfId="0" applyFill="1" applyBorder="1" applyAlignment="1"/>
    <xf numFmtId="180" fontId="0" fillId="2" borderId="17" xfId="0" applyNumberFormat="1" applyFill="1" applyBorder="1" applyAlignment="1"/>
    <xf numFmtId="179" fontId="6" fillId="0" borderId="17" xfId="0" applyNumberFormat="1" applyFont="1" applyFill="1" applyBorder="1" applyAlignment="1"/>
    <xf numFmtId="180" fontId="7" fillId="0" borderId="17" xfId="0" applyNumberFormat="1" applyFont="1" applyFill="1" applyBorder="1" applyAlignment="1"/>
    <xf numFmtId="38" fontId="8" fillId="2" borderId="17" xfId="1" applyFont="1" applyFill="1" applyBorder="1" applyAlignment="1"/>
    <xf numFmtId="0" fontId="0" fillId="2" borderId="31" xfId="0" applyFill="1" applyBorder="1" applyAlignment="1"/>
    <xf numFmtId="0" fontId="0" fillId="2" borderId="32" xfId="0" applyFill="1" applyBorder="1" applyAlignment="1"/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81" fontId="9" fillId="0" borderId="37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4" fillId="2" borderId="14" xfId="1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 applyAlignment="1">
      <alignment horizontal="center" vertical="center"/>
    </xf>
    <xf numFmtId="182" fontId="10" fillId="0" borderId="42" xfId="0" applyNumberFormat="1" applyFont="1" applyFill="1" applyBorder="1">
      <alignment vertical="center"/>
    </xf>
    <xf numFmtId="182" fontId="10" fillId="0" borderId="43" xfId="0" applyNumberFormat="1" applyFont="1" applyBorder="1">
      <alignment vertical="center"/>
    </xf>
    <xf numFmtId="182" fontId="10" fillId="0" borderId="42" xfId="0" applyNumberFormat="1" applyFont="1" applyBorder="1">
      <alignment vertical="center"/>
    </xf>
    <xf numFmtId="38" fontId="0" fillId="2" borderId="7" xfId="1" applyFont="1" applyFill="1" applyBorder="1">
      <alignment vertical="center"/>
    </xf>
    <xf numFmtId="38" fontId="0" fillId="2" borderId="8" xfId="1" applyFont="1" applyFill="1" applyBorder="1">
      <alignment vertical="center"/>
    </xf>
    <xf numFmtId="38" fontId="5" fillId="0" borderId="11" xfId="1" applyFont="1" applyBorder="1">
      <alignment vertical="center"/>
    </xf>
    <xf numFmtId="0" fontId="0" fillId="0" borderId="46" xfId="0" applyBorder="1" applyAlignment="1">
      <alignment horizontal="center" vertical="center"/>
    </xf>
    <xf numFmtId="183" fontId="5" fillId="0" borderId="17" xfId="1" applyNumberFormat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9" fillId="0" borderId="21" xfId="1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3" borderId="45" xfId="0" applyFill="1" applyBorder="1" applyAlignment="1">
      <alignment horizontal="right" shrinkToFit="1"/>
    </xf>
    <xf numFmtId="0" fontId="0" fillId="3" borderId="45" xfId="0" applyFill="1" applyBorder="1" applyAlignment="1"/>
    <xf numFmtId="38" fontId="11" fillId="0" borderId="17" xfId="1" applyFont="1" applyFill="1" applyBorder="1" applyAlignment="1"/>
    <xf numFmtId="184" fontId="6" fillId="0" borderId="45" xfId="0" applyNumberFormat="1" applyFont="1" applyFill="1" applyBorder="1" applyAlignment="1"/>
    <xf numFmtId="38" fontId="9" fillId="0" borderId="49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21" xfId="0" applyBorder="1" applyAlignment="1">
      <alignment vertical="center"/>
    </xf>
    <xf numFmtId="185" fontId="12" fillId="0" borderId="47" xfId="0" applyNumberFormat="1" applyFont="1" applyFill="1" applyBorder="1" applyAlignment="1"/>
    <xf numFmtId="56" fontId="0" fillId="0" borderId="17" xfId="0" applyNumberFormat="1" applyBorder="1" applyAlignment="1" quotePrefix="1">
      <alignment horizontal="center" vertical="center"/>
    </xf>
    <xf numFmtId="56" fontId="0" fillId="0" borderId="21" xfId="0" applyNumberFormat="1" applyBorder="1" applyAlignment="1" quotePrefix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  <colors>
    <mruColors>
      <color rgb="002E03BD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139700</xdr:colOff>
      <xdr:row>27</xdr:row>
      <xdr:rowOff>15875</xdr:rowOff>
    </xdr:from>
    <xdr:to>
      <xdr:col>1</xdr:col>
      <xdr:colOff>685800</xdr:colOff>
      <xdr:row>28</xdr:row>
      <xdr:rowOff>12700</xdr:rowOff>
    </xdr:to>
    <xdr:sp>
      <xdr:nvSpPr>
        <xdr:cNvPr id="2" name="正方形/長方形 1"/>
        <xdr:cNvSpPr/>
      </xdr:nvSpPr>
      <xdr:spPr>
        <a:xfrm>
          <a:off x="835025" y="11503025"/>
          <a:ext cx="546100" cy="225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区分</a:t>
          </a:r>
        </a:p>
      </xdr:txBody>
    </xdr:sp>
    <xdr:clientData/>
  </xdr:twoCellAnchor>
  <xdr:twoCellAnchor>
    <xdr:from>
      <xdr:col>0</xdr:col>
      <xdr:colOff>38099</xdr:colOff>
      <xdr:row>28</xdr:row>
      <xdr:rowOff>12700</xdr:rowOff>
    </xdr:from>
    <xdr:to>
      <xdr:col>0</xdr:col>
      <xdr:colOff>685801</xdr:colOff>
      <xdr:row>29</xdr:row>
      <xdr:rowOff>3175</xdr:rowOff>
    </xdr:to>
    <xdr:sp>
      <xdr:nvSpPr>
        <xdr:cNvPr id="3" name="正方形/長方形 2"/>
        <xdr:cNvSpPr/>
      </xdr:nvSpPr>
      <xdr:spPr>
        <a:xfrm>
          <a:off x="37465" y="11728450"/>
          <a:ext cx="648335" cy="2190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雑誌名</a:t>
          </a:r>
        </a:p>
      </xdr:txBody>
    </xdr:sp>
    <xdr:clientData/>
  </xdr:twoCellAnchor>
  <xdr:twoCellAnchor>
    <xdr:from>
      <xdr:col>6</xdr:col>
      <xdr:colOff>38100</xdr:colOff>
      <xdr:row>33</xdr:row>
      <xdr:rowOff>12699</xdr:rowOff>
    </xdr:from>
    <xdr:to>
      <xdr:col>6</xdr:col>
      <xdr:colOff>251618</xdr:colOff>
      <xdr:row>33</xdr:row>
      <xdr:rowOff>200024</xdr:rowOff>
    </xdr:to>
    <xdr:sp>
      <xdr:nvSpPr>
        <xdr:cNvPr id="4" name="正方形/長方形 3"/>
        <xdr:cNvSpPr/>
      </xdr:nvSpPr>
      <xdr:spPr>
        <a:xfrm>
          <a:off x="4114800" y="13556615"/>
          <a:ext cx="213360" cy="1873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ア</a:t>
          </a:r>
        </a:p>
      </xdr:txBody>
    </xdr:sp>
    <xdr:clientData/>
  </xdr:twoCellAnchor>
  <xdr:twoCellAnchor>
    <xdr:from>
      <xdr:col>8</xdr:col>
      <xdr:colOff>92869</xdr:colOff>
      <xdr:row>33</xdr:row>
      <xdr:rowOff>30956</xdr:rowOff>
    </xdr:from>
    <xdr:to>
      <xdr:col>8</xdr:col>
      <xdr:colOff>419100</xdr:colOff>
      <xdr:row>33</xdr:row>
      <xdr:rowOff>254000</xdr:rowOff>
    </xdr:to>
    <xdr:sp>
      <xdr:nvSpPr>
        <xdr:cNvPr id="5" name="正方形/長方形 4"/>
        <xdr:cNvSpPr/>
      </xdr:nvSpPr>
      <xdr:spPr>
        <a:xfrm>
          <a:off x="6093460" y="13575030"/>
          <a:ext cx="326390" cy="22352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Q35"/>
  <sheetViews>
    <sheetView tabSelected="1" zoomScale="75" zoomScaleNormal="75" workbookViewId="0">
      <selection activeCell="I3" sqref="I3"/>
    </sheetView>
  </sheetViews>
  <sheetFormatPr defaultColWidth="9" defaultRowHeight="13.5"/>
  <cols>
    <col min="1" max="4" width="9.125" customWidth="1"/>
    <col min="5" max="5" width="9.125" style="2" customWidth="1"/>
    <col min="6" max="6" width="7.875" style="2" customWidth="1"/>
    <col min="7" max="8" width="12.625" style="2" customWidth="1"/>
    <col min="9" max="9" width="16.75" style="2" customWidth="1"/>
    <col min="10" max="10" width="11.25" style="2" customWidth="1"/>
    <col min="11" max="11" width="10.625" customWidth="1"/>
    <col min="12" max="12" width="13.25" customWidth="1"/>
    <col min="13" max="13" width="16" customWidth="1"/>
    <col min="14" max="17" width="13.25" customWidth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6" customHeight="1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ht="18" customHeight="1" spans="1:10">
      <c r="A3" s="4"/>
      <c r="B3" s="5"/>
      <c r="C3" s="6" t="s">
        <v>1</v>
      </c>
      <c r="D3" s="7"/>
      <c r="E3" s="8">
        <v>28</v>
      </c>
      <c r="F3" s="9">
        <v>10</v>
      </c>
      <c r="G3" s="10">
        <v>1</v>
      </c>
      <c r="H3" s="11" t="s">
        <v>2</v>
      </c>
      <c r="I3" s="75"/>
      <c r="J3" s="76"/>
    </row>
    <row r="4" ht="18" customHeight="1" spans="1:12">
      <c r="A4" s="12"/>
      <c r="B4" s="13"/>
      <c r="C4" s="14" t="s">
        <v>3</v>
      </c>
      <c r="D4" s="15"/>
      <c r="E4" s="16">
        <v>29</v>
      </c>
      <c r="F4" s="17">
        <v>9</v>
      </c>
      <c r="G4" s="18">
        <v>30</v>
      </c>
      <c r="H4" s="19"/>
      <c r="I4" s="77"/>
      <c r="J4" s="78"/>
      <c r="L4" s="47" t="s">
        <v>4</v>
      </c>
    </row>
    <row r="5" ht="36" customHeight="1" spans="1:17">
      <c r="A5" s="20" t="s">
        <v>5</v>
      </c>
      <c r="B5" s="21"/>
      <c r="C5" s="21"/>
      <c r="D5" s="21"/>
      <c r="E5" s="21"/>
      <c r="F5" s="21">
        <v>1</v>
      </c>
      <c r="G5" s="22"/>
      <c r="H5" s="22"/>
      <c r="I5" s="79"/>
      <c r="J5" s="80" t="s">
        <v>6</v>
      </c>
      <c r="L5" s="81"/>
      <c r="M5" s="82" t="s">
        <v>7</v>
      </c>
      <c r="N5" s="83"/>
      <c r="O5" s="81"/>
      <c r="P5" s="82" t="s">
        <v>8</v>
      </c>
      <c r="Q5" s="83"/>
    </row>
    <row r="6" ht="18" customHeight="1" spans="1:17">
      <c r="A6" s="23" t="s">
        <v>9</v>
      </c>
      <c r="B6" s="24" t="s">
        <v>10</v>
      </c>
      <c r="C6" s="25" t="s">
        <v>11</v>
      </c>
      <c r="D6" s="25"/>
      <c r="E6" s="26"/>
      <c r="F6" s="26">
        <v>2</v>
      </c>
      <c r="G6" s="27" t="s">
        <v>12</v>
      </c>
      <c r="H6" s="27" t="s">
        <v>13</v>
      </c>
      <c r="I6" s="27" t="s">
        <v>14</v>
      </c>
      <c r="J6" s="84"/>
      <c r="L6" s="85">
        <f>+E3+1988</f>
        <v>2016</v>
      </c>
      <c r="M6" s="86">
        <f>+L6+1</f>
        <v>2017</v>
      </c>
      <c r="N6" s="83" t="s">
        <v>15</v>
      </c>
      <c r="O6" s="87">
        <f>+L6</f>
        <v>2016</v>
      </c>
      <c r="P6" s="86">
        <f>+M6</f>
        <v>2017</v>
      </c>
      <c r="Q6" s="83" t="s">
        <v>15</v>
      </c>
    </row>
    <row r="7" ht="18" customHeight="1" spans="1:17">
      <c r="A7" s="23"/>
      <c r="B7" s="24"/>
      <c r="C7" s="25"/>
      <c r="D7" s="25"/>
      <c r="E7" s="26"/>
      <c r="F7" s="26"/>
      <c r="G7" s="28"/>
      <c r="H7" s="28"/>
      <c r="I7" s="28"/>
      <c r="J7" s="84"/>
      <c r="L7" s="88"/>
      <c r="M7" s="89"/>
      <c r="N7" s="90">
        <f>SUM(L7:M7)</f>
        <v>0</v>
      </c>
      <c r="O7" s="88"/>
      <c r="P7" s="89"/>
      <c r="Q7" s="90">
        <f>SUM(O7:P7)</f>
        <v>0</v>
      </c>
    </row>
    <row r="8" ht="36" customHeight="1" spans="1:10">
      <c r="A8" s="23"/>
      <c r="B8" s="24"/>
      <c r="C8" s="29" t="s">
        <v>16</v>
      </c>
      <c r="D8" s="29"/>
      <c r="E8" s="26"/>
      <c r="F8" s="26">
        <v>3</v>
      </c>
      <c r="G8" s="26"/>
      <c r="H8" s="26"/>
      <c r="I8" s="26"/>
      <c r="J8" s="84"/>
    </row>
    <row r="9" ht="36" customHeight="1" spans="1:10">
      <c r="A9" s="23"/>
      <c r="B9" s="24"/>
      <c r="C9" s="30" t="s">
        <v>17</v>
      </c>
      <c r="D9" s="31"/>
      <c r="E9" s="26"/>
      <c r="F9" s="26">
        <v>4</v>
      </c>
      <c r="G9" s="26"/>
      <c r="H9" s="26"/>
      <c r="I9" s="26"/>
      <c r="J9" s="84"/>
    </row>
    <row r="10" ht="36" customHeight="1" spans="1:10">
      <c r="A10" s="23"/>
      <c r="B10" s="24"/>
      <c r="C10" s="30"/>
      <c r="D10" s="31"/>
      <c r="E10" s="26"/>
      <c r="F10" s="26">
        <v>5</v>
      </c>
      <c r="G10" s="26"/>
      <c r="H10" s="26"/>
      <c r="I10" s="26"/>
      <c r="J10" s="84"/>
    </row>
    <row r="11" ht="36" customHeight="1" spans="1:10">
      <c r="A11" s="23"/>
      <c r="B11" s="24"/>
      <c r="C11" s="25" t="s">
        <v>18</v>
      </c>
      <c r="D11" s="25"/>
      <c r="E11" s="26" t="s">
        <v>19</v>
      </c>
      <c r="F11" s="26">
        <v>6</v>
      </c>
      <c r="G11" s="26"/>
      <c r="H11" s="26"/>
      <c r="I11" s="26"/>
      <c r="J11" s="84"/>
    </row>
    <row r="12" ht="18" customHeight="1" spans="1:10">
      <c r="A12" s="23" t="s">
        <v>20</v>
      </c>
      <c r="B12" s="24" t="s">
        <v>21</v>
      </c>
      <c r="C12" s="32" t="s">
        <v>22</v>
      </c>
      <c r="D12" s="32"/>
      <c r="E12" s="33"/>
      <c r="F12" s="33">
        <v>7</v>
      </c>
      <c r="G12" s="34" t="s">
        <v>23</v>
      </c>
      <c r="H12" s="34" t="s">
        <v>23</v>
      </c>
      <c r="I12" s="27" t="s">
        <v>14</v>
      </c>
      <c r="J12" s="91"/>
    </row>
    <row r="13" ht="51" customHeight="1" spans="1:10">
      <c r="A13" s="23"/>
      <c r="B13" s="24"/>
      <c r="C13" s="32"/>
      <c r="D13" s="32"/>
      <c r="E13" s="21"/>
      <c r="F13" s="21"/>
      <c r="G13" s="21"/>
      <c r="H13" s="21"/>
      <c r="I13" s="79"/>
      <c r="J13" s="80"/>
    </row>
    <row r="14" ht="52.5" customHeight="1" spans="1:10">
      <c r="A14" s="23"/>
      <c r="B14" s="24"/>
      <c r="C14" s="32" t="s">
        <v>16</v>
      </c>
      <c r="D14" s="32"/>
      <c r="E14" s="26"/>
      <c r="F14" s="26">
        <v>8</v>
      </c>
      <c r="G14" s="35"/>
      <c r="H14" s="36"/>
      <c r="I14" s="38">
        <f>+H14</f>
        <v>0</v>
      </c>
      <c r="J14" s="84"/>
    </row>
    <row r="15" ht="36" customHeight="1" spans="1:10">
      <c r="A15" s="23"/>
      <c r="B15" s="24"/>
      <c r="C15" s="30" t="s">
        <v>17</v>
      </c>
      <c r="D15" s="31"/>
      <c r="E15" s="26"/>
      <c r="F15" s="26">
        <v>9</v>
      </c>
      <c r="G15" s="26"/>
      <c r="H15" s="37"/>
      <c r="I15" s="37"/>
      <c r="J15" s="84"/>
    </row>
    <row r="16" ht="36" customHeight="1" spans="1:10">
      <c r="A16" s="23"/>
      <c r="B16" s="24"/>
      <c r="C16" s="30"/>
      <c r="D16" s="31"/>
      <c r="E16" s="26"/>
      <c r="F16" s="26">
        <v>10</v>
      </c>
      <c r="G16" s="26"/>
      <c r="H16" s="37"/>
      <c r="I16" s="37"/>
      <c r="J16" s="84"/>
    </row>
    <row r="17" ht="36" customHeight="1" spans="1:10">
      <c r="A17" s="23"/>
      <c r="B17" s="24"/>
      <c r="C17" s="25" t="s">
        <v>24</v>
      </c>
      <c r="D17" s="25"/>
      <c r="E17" s="26" t="s">
        <v>25</v>
      </c>
      <c r="F17" s="26">
        <v>11</v>
      </c>
      <c r="G17" s="26"/>
      <c r="H17" s="38">
        <f>SUM(H14:H16)</f>
        <v>0</v>
      </c>
      <c r="I17" s="38">
        <f>+I13-I14</f>
        <v>0</v>
      </c>
      <c r="J17" s="84"/>
    </row>
    <row r="18" ht="36" customHeight="1" spans="1:10">
      <c r="A18" s="23"/>
      <c r="B18" s="24"/>
      <c r="C18" s="32" t="s">
        <v>26</v>
      </c>
      <c r="D18" s="32"/>
      <c r="E18" s="26"/>
      <c r="F18" s="26">
        <v>12</v>
      </c>
      <c r="G18" s="35"/>
      <c r="H18" s="35"/>
      <c r="I18" s="26"/>
      <c r="J18" s="84"/>
    </row>
    <row r="19" ht="36" customHeight="1" spans="1:10">
      <c r="A19" s="23"/>
      <c r="B19" s="24"/>
      <c r="C19" s="32" t="s">
        <v>27</v>
      </c>
      <c r="D19" s="32"/>
      <c r="E19" s="106" t="s">
        <v>28</v>
      </c>
      <c r="F19" s="26">
        <v>13</v>
      </c>
      <c r="G19" s="35"/>
      <c r="H19" s="35"/>
      <c r="I19" s="38">
        <f>I17-I18</f>
        <v>0</v>
      </c>
      <c r="J19" s="84"/>
    </row>
    <row r="20" ht="36" customHeight="1" spans="1:10">
      <c r="A20" s="40" t="s">
        <v>29</v>
      </c>
      <c r="B20" s="41"/>
      <c r="C20" s="41"/>
      <c r="D20" s="41"/>
      <c r="E20" s="26"/>
      <c r="F20" s="26">
        <v>14</v>
      </c>
      <c r="G20" s="35"/>
      <c r="H20" s="35"/>
      <c r="I20" s="92" t="e">
        <f>(Q7/N7)</f>
        <v>#DIV/0!</v>
      </c>
      <c r="J20" s="84"/>
    </row>
    <row r="21" ht="36" customHeight="1" spans="1:10">
      <c r="A21" s="40" t="s">
        <v>30</v>
      </c>
      <c r="B21" s="41"/>
      <c r="C21" s="41"/>
      <c r="D21" s="41"/>
      <c r="E21" s="32" t="s">
        <v>31</v>
      </c>
      <c r="F21" s="26">
        <v>15</v>
      </c>
      <c r="G21" s="35"/>
      <c r="H21" s="35"/>
      <c r="I21" s="38" t="e">
        <f>IF(I11="",TRUNC(I19*I20),I11)</f>
        <v>#DIV/0!</v>
      </c>
      <c r="J21" s="84"/>
    </row>
    <row r="22" ht="36" customHeight="1" spans="1:10">
      <c r="A22" s="40" t="s">
        <v>32</v>
      </c>
      <c r="B22" s="41"/>
      <c r="C22" s="41"/>
      <c r="D22" s="41"/>
      <c r="E22" s="32" t="s">
        <v>33</v>
      </c>
      <c r="F22" s="26">
        <v>16</v>
      </c>
      <c r="G22" s="35"/>
      <c r="H22" s="35"/>
      <c r="I22" s="92" t="e">
        <f>+K35</f>
        <v>#DIV/0!</v>
      </c>
      <c r="J22" s="84"/>
    </row>
    <row r="23" ht="36" customHeight="1" spans="1:10">
      <c r="A23" s="40" t="s">
        <v>34</v>
      </c>
      <c r="B23" s="41"/>
      <c r="C23" s="41"/>
      <c r="D23" s="41"/>
      <c r="E23" s="26" t="s">
        <v>35</v>
      </c>
      <c r="F23" s="26">
        <v>17</v>
      </c>
      <c r="G23" s="35"/>
      <c r="H23" s="35"/>
      <c r="I23" s="38" t="e">
        <f>TRUNC(I21*I22)</f>
        <v>#DIV/0!</v>
      </c>
      <c r="J23" s="84"/>
    </row>
    <row r="24" ht="36" customHeight="1" spans="1:10">
      <c r="A24" s="40" t="s">
        <v>36</v>
      </c>
      <c r="B24" s="41"/>
      <c r="C24" s="41"/>
      <c r="D24" s="41"/>
      <c r="E24" s="26" t="s">
        <v>37</v>
      </c>
      <c r="F24" s="26">
        <v>18</v>
      </c>
      <c r="G24" s="35"/>
      <c r="H24" s="35"/>
      <c r="I24" s="93" t="e">
        <f>I21-I23</f>
        <v>#DIV/0!</v>
      </c>
      <c r="J24" s="84"/>
    </row>
    <row r="25" ht="36" customHeight="1" spans="1:10">
      <c r="A25" s="42" t="s">
        <v>38</v>
      </c>
      <c r="B25" s="43"/>
      <c r="C25" s="43"/>
      <c r="D25" s="43"/>
      <c r="E25" s="107" t="s">
        <v>39</v>
      </c>
      <c r="F25" s="45">
        <v>19</v>
      </c>
      <c r="G25" s="46"/>
      <c r="H25" s="46"/>
      <c r="I25" s="94" t="e">
        <f>I5-I24</f>
        <v>#DIV/0!</v>
      </c>
      <c r="J25" s="95"/>
    </row>
    <row r="26" ht="27" customHeight="1"/>
    <row r="27" ht="36" customHeight="1" spans="1:1">
      <c r="A27" s="47" t="s">
        <v>40</v>
      </c>
    </row>
    <row r="28" ht="18" customHeight="1" spans="1:13">
      <c r="A28" s="48"/>
      <c r="B28" s="49"/>
      <c r="C28" s="50" t="s">
        <v>41</v>
      </c>
      <c r="D28" s="51"/>
      <c r="E28" s="51"/>
      <c r="F28" s="51"/>
      <c r="G28" s="51"/>
      <c r="H28" s="51"/>
      <c r="I28" s="51"/>
      <c r="J28" s="51"/>
      <c r="K28" s="96"/>
      <c r="L28" s="1"/>
      <c r="M28" s="1"/>
    </row>
    <row r="29" s="1" customFormat="1" ht="18" customHeight="1" spans="1:13">
      <c r="A29" s="52"/>
      <c r="B29" s="53"/>
      <c r="C29" s="54" t="s">
        <v>42</v>
      </c>
      <c r="D29" s="54" t="s">
        <v>43</v>
      </c>
      <c r="E29" s="54" t="s">
        <v>44</v>
      </c>
      <c r="F29" s="54" t="s">
        <v>45</v>
      </c>
      <c r="G29" s="54" t="s">
        <v>46</v>
      </c>
      <c r="H29" s="54" t="s">
        <v>47</v>
      </c>
      <c r="I29" s="54"/>
      <c r="J29" s="54" t="s">
        <v>48</v>
      </c>
      <c r="K29" s="97" t="s">
        <v>49</v>
      </c>
      <c r="L29"/>
      <c r="M29"/>
    </row>
    <row r="30" s="1" customFormat="1" ht="18" customHeight="1" spans="1:13">
      <c r="A30" s="55"/>
      <c r="B30" s="56"/>
      <c r="C30" s="57" t="s">
        <v>50</v>
      </c>
      <c r="D30" s="57"/>
      <c r="E30" s="57" t="s">
        <v>50</v>
      </c>
      <c r="F30" s="54" t="s">
        <v>51</v>
      </c>
      <c r="G30" s="57" t="s">
        <v>52</v>
      </c>
      <c r="H30" s="57" t="s">
        <v>52</v>
      </c>
      <c r="I30" s="57"/>
      <c r="J30" s="57" t="s">
        <v>52</v>
      </c>
      <c r="K30" s="98"/>
      <c r="L30"/>
      <c r="M30"/>
    </row>
    <row r="31" ht="36" customHeight="1" spans="1:11">
      <c r="A31" s="58"/>
      <c r="B31" s="59"/>
      <c r="C31" s="60"/>
      <c r="D31" s="61"/>
      <c r="E31" s="62">
        <f t="shared" ref="E31:E33" si="0">C31*D31</f>
        <v>0</v>
      </c>
      <c r="F31" s="60"/>
      <c r="G31" s="63">
        <f t="shared" ref="G31:G33" si="1">ROUND(E31*F31,3)</f>
        <v>0</v>
      </c>
      <c r="H31" s="64"/>
      <c r="I31" s="31"/>
      <c r="J31" s="99">
        <f>ROUND(H31*0.685,0)</f>
        <v>0</v>
      </c>
      <c r="K31" s="100" t="e">
        <f>G31/J31</f>
        <v>#DIV/0!</v>
      </c>
    </row>
    <row r="32" ht="36" customHeight="1" spans="1:11">
      <c r="A32" s="58"/>
      <c r="B32" s="59"/>
      <c r="C32" s="60"/>
      <c r="D32" s="61"/>
      <c r="E32" s="62">
        <f t="shared" si="0"/>
        <v>0</v>
      </c>
      <c r="F32" s="60"/>
      <c r="G32" s="63">
        <f t="shared" si="1"/>
        <v>0</v>
      </c>
      <c r="H32" s="64"/>
      <c r="I32" s="31"/>
      <c r="J32" s="99">
        <f>ROUND(H32*0.685,0)</f>
        <v>0</v>
      </c>
      <c r="K32" s="100" t="str">
        <f>IF(ISERROR(G32/J32),"",G32/J32)</f>
        <v/>
      </c>
    </row>
    <row r="33" ht="36" customHeight="1" spans="1:11">
      <c r="A33" s="65"/>
      <c r="B33" s="66"/>
      <c r="C33" s="60"/>
      <c r="D33" s="61"/>
      <c r="E33" s="62">
        <f t="shared" si="0"/>
        <v>0</v>
      </c>
      <c r="F33" s="60"/>
      <c r="G33" s="63">
        <f t="shared" si="1"/>
        <v>0</v>
      </c>
      <c r="H33" s="64"/>
      <c r="I33" s="31"/>
      <c r="J33" s="99">
        <f>ROUND(H33*0.705,0)</f>
        <v>0</v>
      </c>
      <c r="K33" s="100" t="str">
        <f>IF(ISERROR(G33/J33),"",G33/J33)</f>
        <v/>
      </c>
    </row>
    <row r="34" ht="36" customHeight="1" spans="1:11">
      <c r="A34" s="55" t="s">
        <v>18</v>
      </c>
      <c r="B34" s="67"/>
      <c r="C34" s="68"/>
      <c r="D34" s="69"/>
      <c r="E34" s="69"/>
      <c r="F34" s="70"/>
      <c r="G34" s="71">
        <f>SUM(G31:G33)</f>
        <v>0</v>
      </c>
      <c r="H34" s="72"/>
      <c r="I34" s="101">
        <f>SUM(J31:J33)</f>
        <v>0</v>
      </c>
      <c r="J34" s="102"/>
      <c r="K34" s="103"/>
    </row>
    <row r="35" ht="36" customHeight="1" spans="1:11">
      <c r="A35" s="73" t="s">
        <v>32</v>
      </c>
      <c r="B35" s="74"/>
      <c r="C35" s="45" t="s">
        <v>53</v>
      </c>
      <c r="D35" s="45"/>
      <c r="E35" s="45"/>
      <c r="F35" s="45"/>
      <c r="G35" s="45"/>
      <c r="H35" s="45"/>
      <c r="I35" s="45">
        <v>20</v>
      </c>
      <c r="J35" s="104" t="s">
        <v>54</v>
      </c>
      <c r="K35" s="105" t="e">
        <f>G34/I34</f>
        <v>#DIV/0!</v>
      </c>
    </row>
  </sheetData>
  <mergeCells count="33">
    <mergeCell ref="A1:J1"/>
    <mergeCell ref="A5:D5"/>
    <mergeCell ref="G5:H5"/>
    <mergeCell ref="C8:D8"/>
    <mergeCell ref="C11:D11"/>
    <mergeCell ref="C14:D14"/>
    <mergeCell ref="C17:D17"/>
    <mergeCell ref="C18:D18"/>
    <mergeCell ref="C19:D19"/>
    <mergeCell ref="A20:D20"/>
    <mergeCell ref="A21:D21"/>
    <mergeCell ref="A22:D22"/>
    <mergeCell ref="A23:D23"/>
    <mergeCell ref="A24:D24"/>
    <mergeCell ref="A25:D25"/>
    <mergeCell ref="C28:K28"/>
    <mergeCell ref="A34:B34"/>
    <mergeCell ref="C34:F34"/>
    <mergeCell ref="I34:J34"/>
    <mergeCell ref="A35:B35"/>
    <mergeCell ref="C35:H35"/>
    <mergeCell ref="A6:A11"/>
    <mergeCell ref="A12:A19"/>
    <mergeCell ref="B6:B11"/>
    <mergeCell ref="B12:B19"/>
    <mergeCell ref="C9:C10"/>
    <mergeCell ref="C15:C16"/>
    <mergeCell ref="E6:E7"/>
    <mergeCell ref="F6:F7"/>
    <mergeCell ref="J6:J7"/>
    <mergeCell ref="A28:B29"/>
    <mergeCell ref="C12:D13"/>
    <mergeCell ref="C6:D7"/>
  </mergeCells>
  <pageMargins left="0.707638888888889" right="0.707638888888889" top="0.747916666666667" bottom="0.747916666666667" header="0.313888888888889" footer="0.313888888888889"/>
  <pageSetup paperSize="9" scale="71" orientation="portrait"/>
  <headerFooter>
    <oddFooter>&amp;R&amp;Z&amp;F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michie-matsuda</dc:creator>
  <cp:lastModifiedBy>Sekiguchi Takatoshi</cp:lastModifiedBy>
  <dcterms:created xsi:type="dcterms:W3CDTF">2014-02-12T01:49:00Z</dcterms:created>
  <cp:lastPrinted>2015-10-23T01:36:00Z</cp:lastPrinted>
  <dcterms:modified xsi:type="dcterms:W3CDTF">2017-07-08T02:23:33Z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